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ibur\Dropbox (Personal)\Principally Uncertain\Principally Uncertain - Shared\Articles\One Dollar One Vote\"/>
    </mc:Choice>
  </mc:AlternateContent>
  <bookViews>
    <workbookView xWindow="1860" yWindow="0" windowWidth="25600" windowHeight="17540" tabRatio="500" activeTab="1"/>
  </bookViews>
  <sheets>
    <sheet name="Sheet1" sheetId="1" r:id="rId1"/>
    <sheet name="Sheet2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" i="2" l="1"/>
  <c r="B2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M4" i="2"/>
  <c r="L5" i="2"/>
  <c r="M5" i="2"/>
  <c r="L6" i="2"/>
  <c r="M6" i="2"/>
  <c r="L7" i="2"/>
  <c r="M7" i="2"/>
  <c r="L8" i="2"/>
  <c r="M8" i="2"/>
  <c r="L9" i="2"/>
  <c r="M9" i="2"/>
  <c r="L10" i="2"/>
  <c r="M10" i="2"/>
  <c r="L11" i="2"/>
  <c r="M11" i="2"/>
  <c r="L12" i="2"/>
  <c r="M12" i="2"/>
  <c r="L13" i="2"/>
  <c r="M13" i="2"/>
  <c r="L14" i="2"/>
  <c r="M14" i="2"/>
  <c r="L15" i="2"/>
  <c r="M15" i="2"/>
  <c r="L16" i="2"/>
  <c r="M16" i="2"/>
  <c r="L17" i="2"/>
  <c r="M17" i="2"/>
  <c r="L18" i="2"/>
  <c r="M18" i="2"/>
  <c r="L19" i="2"/>
  <c r="M19" i="2"/>
  <c r="L20" i="2"/>
  <c r="M20" i="2"/>
  <c r="L21" i="2"/>
  <c r="M21" i="2"/>
  <c r="L22" i="2"/>
  <c r="M22" i="2"/>
  <c r="L23" i="2"/>
  <c r="M23" i="2"/>
  <c r="L24" i="2"/>
  <c r="M24" i="2"/>
  <c r="L25" i="2"/>
  <c r="M25" i="2"/>
  <c r="L26" i="2"/>
  <c r="M26" i="2"/>
  <c r="L27" i="2"/>
  <c r="M27" i="2"/>
  <c r="L28" i="2"/>
  <c r="M28" i="2"/>
  <c r="L29" i="2"/>
  <c r="M29" i="2"/>
  <c r="L30" i="2"/>
  <c r="M30" i="2"/>
  <c r="L31" i="2"/>
  <c r="M31" i="2"/>
  <c r="L32" i="2"/>
  <c r="M32" i="2"/>
  <c r="L33" i="2"/>
  <c r="M33" i="2"/>
  <c r="L34" i="2"/>
  <c r="M34" i="2"/>
  <c r="J4" i="2"/>
  <c r="K4" i="2"/>
  <c r="J5" i="2"/>
  <c r="K5" i="2"/>
  <c r="J6" i="2"/>
  <c r="K6" i="2"/>
  <c r="J7" i="2"/>
  <c r="K7" i="2"/>
  <c r="J8" i="2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20" i="2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7" i="2"/>
  <c r="K27" i="2"/>
  <c r="J28" i="2"/>
  <c r="K28" i="2"/>
  <c r="J29" i="2"/>
  <c r="K29" i="2"/>
  <c r="J30" i="2"/>
  <c r="K30" i="2"/>
  <c r="J31" i="2"/>
  <c r="K31" i="2"/>
  <c r="J32" i="2"/>
  <c r="K32" i="2"/>
  <c r="J33" i="2"/>
  <c r="K33" i="2"/>
  <c r="J34" i="2"/>
  <c r="K34" i="2"/>
  <c r="H4" i="2"/>
  <c r="I4" i="2"/>
  <c r="H5" i="2"/>
  <c r="I5" i="2"/>
  <c r="H6" i="2"/>
  <c r="I6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M49" i="2"/>
  <c r="N49" i="2"/>
</calcChain>
</file>

<file path=xl/sharedStrings.xml><?xml version="1.0" encoding="utf-8"?>
<sst xmlns="http://schemas.openxmlformats.org/spreadsheetml/2006/main" count="50" uniqueCount="19">
  <si>
    <t>Year</t>
  </si>
  <si>
    <t>Members of Congress</t>
  </si>
  <si>
    <t>Speaker of the House</t>
  </si>
  <si>
    <t>Majority and Minority Leaders</t>
  </si>
  <si>
    <t>and President Pro Tempore</t>
  </si>
  <si>
    <t>n/a</t>
  </si>
  <si>
    <t>Position</t>
  </si>
  <si>
    <t>minority whip</t>
  </si>
  <si>
    <t>speaker</t>
  </si>
  <si>
    <t>minority leader</t>
  </si>
  <si>
    <t>rep</t>
  </si>
  <si>
    <t>Salary https://fas.org/sgp/crs/misc/97-1011.pdf</t>
  </si>
  <si>
    <t>annual return</t>
  </si>
  <si>
    <t>monthly return</t>
  </si>
  <si>
    <t>annual multiplier for monthly salary</t>
  </si>
  <si>
    <t>accumulated salary</t>
  </si>
  <si>
    <t>monthly saving</t>
  </si>
  <si>
    <t>tax rate</t>
  </si>
  <si>
    <t>initial wealth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</si>
</sst>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444444"/>
      <name val="Arial"/>
      <family val="2"/>
    </font>
    <font>
      <sz val="14"/>
      <color rgb="FF444444"/>
      <name val="Arial"/>
      <family val="2"/>
    </font>
    <font>
      <b/>
      <sz val="16"/>
      <color rgb="FF444444"/>
      <name val="Georgi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">
    <xf numFmtId="0" fontId="0" fillId="0" borderId="0" xfId="0"/>
    <xf numFmtId="0" fontId="4" fillId="0" borderId="0" xfId="0" applyFont="1"/>
    <xf numFmtId="0" fontId="3" fillId="0" borderId="0" xfId="0" applyFont="1"/>
    <xf numFmtId="6" fontId="3" fillId="0" borderId="0" xfId="0" applyNumberFormat="1" applyFont="1"/>
    <xf numFmtId="44" fontId="0" fillId="0" borderId="0" xfId="1" applyFont="1"/>
    <xf numFmtId="2" fontId="0" fillId="0" borderId="0" xfId="0" applyNumberFormat="1"/>
    <xf numFmtId="2" fontId="0" fillId="0" borderId="0" xfId="1" applyNumberFormat="1" applyFont="1"/>
    <xf numFmtId="0" fontId="2" fillId="0" borderId="0" xfId="0" applyFont="1"/>
  </cellXfs>
  <cellStyles count="4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4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B19" sqref="B19"/>
    </sheetView>
  </sheetViews>
  <sheetFormatPr defaultColWidth="10.6640625" defaultRowHeight="15.5" x14ac:dyDescent="0.35"/>
  <cols>
    <col min="1" max="1" width="6.5" bestFit="1" customWidth="1"/>
    <col min="2" max="2" width="25.6640625" bestFit="1" customWidth="1"/>
    <col min="3" max="3" width="25" bestFit="1" customWidth="1"/>
    <col min="4" max="4" width="43.83203125" bestFit="1" customWidth="1"/>
  </cols>
  <sheetData>
    <row r="1" spans="1:4" ht="20" x14ac:dyDescent="0.4">
      <c r="A1" s="7" t="s">
        <v>0</v>
      </c>
      <c r="B1" s="7" t="s">
        <v>1</v>
      </c>
      <c r="C1" s="7" t="s">
        <v>2</v>
      </c>
      <c r="D1" s="1" t="s">
        <v>3</v>
      </c>
    </row>
    <row r="2" spans="1:4" ht="20" x14ac:dyDescent="0.4">
      <c r="A2" s="7"/>
      <c r="B2" s="7"/>
      <c r="C2" s="7"/>
      <c r="D2" s="1" t="s">
        <v>4</v>
      </c>
    </row>
    <row r="3" spans="1:4" ht="17.5" x14ac:dyDescent="0.35">
      <c r="A3" s="2">
        <v>2015</v>
      </c>
      <c r="B3" s="3">
        <v>174000</v>
      </c>
      <c r="C3" s="3">
        <v>223500</v>
      </c>
      <c r="D3" s="3">
        <v>193400</v>
      </c>
    </row>
    <row r="4" spans="1:4" ht="17.5" x14ac:dyDescent="0.35">
      <c r="A4" s="2">
        <v>2014</v>
      </c>
      <c r="B4" s="3">
        <v>174000</v>
      </c>
      <c r="C4" s="3">
        <v>223500</v>
      </c>
      <c r="D4" s="3">
        <v>193400</v>
      </c>
    </row>
    <row r="5" spans="1:4" ht="17.5" x14ac:dyDescent="0.35">
      <c r="A5" s="2">
        <v>2013</v>
      </c>
      <c r="B5" s="3">
        <v>174000</v>
      </c>
      <c r="C5" s="3">
        <v>223500</v>
      </c>
      <c r="D5" s="3">
        <v>193400</v>
      </c>
    </row>
    <row r="6" spans="1:4" ht="17.5" x14ac:dyDescent="0.35">
      <c r="A6" s="2">
        <v>2012</v>
      </c>
      <c r="B6" s="3">
        <v>174000</v>
      </c>
      <c r="C6" s="3">
        <v>223500</v>
      </c>
      <c r="D6" s="3">
        <v>193400</v>
      </c>
    </row>
    <row r="7" spans="1:4" ht="17.5" x14ac:dyDescent="0.35">
      <c r="A7" s="2">
        <v>2011</v>
      </c>
      <c r="B7" s="3">
        <v>174000</v>
      </c>
      <c r="C7" s="3">
        <v>223500</v>
      </c>
      <c r="D7" s="3">
        <v>193400</v>
      </c>
    </row>
    <row r="8" spans="1:4" ht="17.5" x14ac:dyDescent="0.35">
      <c r="A8" s="2">
        <v>2010</v>
      </c>
      <c r="B8" s="3">
        <v>174000</v>
      </c>
      <c r="C8" s="3">
        <v>223500</v>
      </c>
      <c r="D8" s="3">
        <v>193400</v>
      </c>
    </row>
    <row r="9" spans="1:4" ht="17.5" x14ac:dyDescent="0.35">
      <c r="A9" s="2">
        <v>2009</v>
      </c>
      <c r="B9" s="3">
        <v>174000</v>
      </c>
      <c r="C9" s="3">
        <v>223500</v>
      </c>
      <c r="D9" s="3">
        <v>193400</v>
      </c>
    </row>
    <row r="10" spans="1:4" ht="17.5" x14ac:dyDescent="0.35">
      <c r="A10" s="2">
        <v>2008</v>
      </c>
      <c r="B10" s="3">
        <v>169300</v>
      </c>
      <c r="C10" s="3">
        <v>217400</v>
      </c>
      <c r="D10" s="3">
        <v>188100</v>
      </c>
    </row>
    <row r="11" spans="1:4" ht="17.5" x14ac:dyDescent="0.35">
      <c r="A11" s="2">
        <v>2007</v>
      </c>
      <c r="B11" s="3">
        <v>165200</v>
      </c>
      <c r="C11" s="3">
        <v>212100</v>
      </c>
      <c r="D11" s="3">
        <v>183500</v>
      </c>
    </row>
    <row r="12" spans="1:4" ht="17.5" x14ac:dyDescent="0.35">
      <c r="A12" s="2">
        <v>2006</v>
      </c>
      <c r="B12" s="3">
        <v>165200</v>
      </c>
      <c r="C12" s="3">
        <v>212100</v>
      </c>
      <c r="D12" s="3">
        <v>183500</v>
      </c>
    </row>
    <row r="13" spans="1:4" ht="17.5" x14ac:dyDescent="0.35">
      <c r="A13" s="2">
        <v>2005</v>
      </c>
      <c r="B13" s="3">
        <v>162100</v>
      </c>
      <c r="C13" s="3">
        <v>208100</v>
      </c>
      <c r="D13" s="3">
        <v>180100</v>
      </c>
    </row>
    <row r="14" spans="1:4" ht="17.5" x14ac:dyDescent="0.35">
      <c r="A14" s="2">
        <v>2004</v>
      </c>
      <c r="B14" s="3">
        <v>158100</v>
      </c>
      <c r="C14" s="3">
        <v>203000</v>
      </c>
      <c r="D14" s="3">
        <v>175700</v>
      </c>
    </row>
    <row r="15" spans="1:4" ht="17.5" x14ac:dyDescent="0.35">
      <c r="A15" s="2">
        <v>2003</v>
      </c>
      <c r="B15" s="3">
        <v>154700</v>
      </c>
      <c r="C15" s="3">
        <v>198600</v>
      </c>
      <c r="D15" s="3">
        <v>171900</v>
      </c>
    </row>
    <row r="16" spans="1:4" ht="17.5" x14ac:dyDescent="0.35">
      <c r="A16" s="2">
        <v>2002</v>
      </c>
      <c r="B16" s="3">
        <v>150000</v>
      </c>
      <c r="C16" s="3">
        <v>192600</v>
      </c>
      <c r="D16" s="3">
        <v>166700</v>
      </c>
    </row>
    <row r="17" spans="1:4" ht="17.5" x14ac:dyDescent="0.35">
      <c r="A17" s="2">
        <v>2001</v>
      </c>
      <c r="B17" s="3">
        <v>145100</v>
      </c>
      <c r="C17" s="3">
        <v>186300</v>
      </c>
      <c r="D17" s="3">
        <v>161200</v>
      </c>
    </row>
    <row r="18" spans="1:4" ht="17.5" x14ac:dyDescent="0.35">
      <c r="A18" s="2">
        <v>2000</v>
      </c>
      <c r="B18" s="3">
        <v>141300</v>
      </c>
      <c r="C18" s="3">
        <v>181400</v>
      </c>
      <c r="D18" s="3">
        <v>156900</v>
      </c>
    </row>
    <row r="19" spans="1:4" ht="17.5" x14ac:dyDescent="0.35">
      <c r="A19" s="2">
        <v>1985</v>
      </c>
      <c r="B19" s="3">
        <v>75100</v>
      </c>
      <c r="C19" s="2" t="s">
        <v>5</v>
      </c>
      <c r="D19" s="2" t="s">
        <v>5</v>
      </c>
    </row>
    <row r="20" spans="1:4" ht="17.5" x14ac:dyDescent="0.35">
      <c r="A20" s="2">
        <v>1975</v>
      </c>
      <c r="B20" s="3">
        <v>44600</v>
      </c>
      <c r="C20" s="2" t="s">
        <v>5</v>
      </c>
      <c r="D20" s="2" t="s">
        <v>5</v>
      </c>
    </row>
  </sheetData>
  <mergeCells count="3">
    <mergeCell ref="A1:A2"/>
    <mergeCell ref="B1:B2"/>
    <mergeCell ref="C1:C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topLeftCell="A12" workbookViewId="0">
      <selection activeCell="D35" sqref="D35"/>
    </sheetView>
  </sheetViews>
  <sheetFormatPr defaultColWidth="10.6640625" defaultRowHeight="15.5" x14ac:dyDescent="0.35"/>
  <cols>
    <col min="1" max="1" width="13.6640625" bestFit="1" customWidth="1"/>
    <col min="2" max="2" width="16.33203125" customWidth="1"/>
    <col min="6" max="6" width="13.6640625" bestFit="1" customWidth="1"/>
    <col min="7" max="8" width="14.6640625" style="4" customWidth="1"/>
    <col min="9" max="9" width="17" style="4" bestFit="1" customWidth="1"/>
    <col min="11" max="11" width="14.1640625" bestFit="1" customWidth="1"/>
    <col min="13" max="13" width="14.1640625" bestFit="1" customWidth="1"/>
  </cols>
  <sheetData>
    <row r="1" spans="1:13" s="5" customFormat="1" x14ac:dyDescent="0.35">
      <c r="A1" s="5" t="s">
        <v>12</v>
      </c>
      <c r="B1" s="5">
        <v>0.05</v>
      </c>
      <c r="G1" s="6"/>
      <c r="H1" s="6">
        <v>1</v>
      </c>
      <c r="I1" s="6"/>
      <c r="J1" s="5">
        <v>0.5</v>
      </c>
      <c r="L1" s="5">
        <v>0.3</v>
      </c>
    </row>
    <row r="2" spans="1:13" x14ac:dyDescent="0.35">
      <c r="A2" t="s">
        <v>13</v>
      </c>
      <c r="B2">
        <f>EXP(LN(1+B1)/12)-1</f>
        <v>4.0741237836483535E-3</v>
      </c>
      <c r="E2" t="s">
        <v>0</v>
      </c>
      <c r="F2" t="s">
        <v>6</v>
      </c>
      <c r="G2" s="4" t="s">
        <v>11</v>
      </c>
      <c r="H2" s="4" t="s">
        <v>16</v>
      </c>
      <c r="I2" s="4" t="s">
        <v>15</v>
      </c>
    </row>
    <row r="3" spans="1:13" x14ac:dyDescent="0.35">
      <c r="E3" t="s">
        <v>18</v>
      </c>
      <c r="I3" s="4">
        <v>0</v>
      </c>
      <c r="J3" s="4"/>
      <c r="K3" s="4">
        <v>0</v>
      </c>
      <c r="L3" s="4"/>
      <c r="M3" s="4">
        <v>0</v>
      </c>
    </row>
    <row r="4" spans="1:13" x14ac:dyDescent="0.35">
      <c r="B4">
        <v>0</v>
      </c>
      <c r="C4">
        <f t="shared" ref="C4:C15" si="0">POWER(1+$B$2, B4)</f>
        <v>1</v>
      </c>
      <c r="E4">
        <v>1987</v>
      </c>
      <c r="F4" t="s">
        <v>10</v>
      </c>
      <c r="G4" s="4">
        <v>89500</v>
      </c>
      <c r="H4" s="4">
        <f>($G4*(1-$B$18))*H$1/12</f>
        <v>5966.666666666667</v>
      </c>
      <c r="I4" s="4">
        <f>I3*(1+$B$1)+H4*$C$16</f>
        <v>73226.379259930487</v>
      </c>
      <c r="J4" s="4">
        <f>($G4*(1-$B$18))*J$1/12</f>
        <v>2983.3333333333335</v>
      </c>
      <c r="K4" s="4">
        <f>K3*(1+$B$1)+J4*$C$16</f>
        <v>36613.189629965244</v>
      </c>
      <c r="L4" s="4">
        <f>($G4*(1-$B$18))*L$1/12</f>
        <v>1790</v>
      </c>
      <c r="M4" s="4">
        <f>M3*(1+$B$1)+L4*$C$16</f>
        <v>21967.913777979145</v>
      </c>
    </row>
    <row r="5" spans="1:13" x14ac:dyDescent="0.35">
      <c r="B5">
        <v>1</v>
      </c>
      <c r="C5">
        <f t="shared" si="0"/>
        <v>1.0040741237836484</v>
      </c>
      <c r="E5">
        <v>1988</v>
      </c>
      <c r="F5" t="s">
        <v>10</v>
      </c>
      <c r="G5" s="4">
        <v>89500</v>
      </c>
      <c r="H5" s="4">
        <f t="shared" ref="H5:H34" si="1">(G5*(1-$B$18))*$H$1/12</f>
        <v>5966.666666666667</v>
      </c>
      <c r="I5" s="4">
        <f t="shared" ref="I5:I34" si="2">I4*(1+$B$1)+H5*$C$16</f>
        <v>150114.07748285751</v>
      </c>
      <c r="J5" s="4">
        <f t="shared" ref="J5:J34" si="3">($G5*(1-$B$18))*J$1/12</f>
        <v>2983.3333333333335</v>
      </c>
      <c r="K5" s="4">
        <f t="shared" ref="K5:K34" si="4">K4*(1+$B$1)+J5*$C$16</f>
        <v>75057.038741428754</v>
      </c>
      <c r="L5" s="4">
        <f t="shared" ref="L5:L34" si="5">($G5*(1-$B$18))*L$1/12</f>
        <v>1790</v>
      </c>
      <c r="M5" s="4">
        <f t="shared" ref="M5:M34" si="6">M4*(1+$B$1)+L5*$C$16</f>
        <v>45034.223244857247</v>
      </c>
    </row>
    <row r="6" spans="1:13" x14ac:dyDescent="0.35">
      <c r="B6">
        <v>2</v>
      </c>
      <c r="C6">
        <f t="shared" si="0"/>
        <v>1.0081648460519013</v>
      </c>
      <c r="E6">
        <v>1989</v>
      </c>
      <c r="F6" t="s">
        <v>10</v>
      </c>
      <c r="G6" s="4">
        <v>89500</v>
      </c>
      <c r="H6" s="4">
        <f t="shared" si="1"/>
        <v>5966.666666666667</v>
      </c>
      <c r="I6" s="4">
        <f t="shared" si="2"/>
        <v>230846.16061693087</v>
      </c>
      <c r="J6" s="4">
        <f t="shared" si="3"/>
        <v>2983.3333333333335</v>
      </c>
      <c r="K6" s="4">
        <f t="shared" si="4"/>
        <v>115423.08030846543</v>
      </c>
      <c r="L6" s="4">
        <f t="shared" si="5"/>
        <v>1790</v>
      </c>
      <c r="M6" s="4">
        <f t="shared" si="6"/>
        <v>69253.84818507926</v>
      </c>
    </row>
    <row r="7" spans="1:13" x14ac:dyDescent="0.35">
      <c r="B7">
        <v>3</v>
      </c>
      <c r="C7">
        <f t="shared" si="0"/>
        <v>1.0122722344290396</v>
      </c>
      <c r="E7">
        <v>1990</v>
      </c>
      <c r="F7" t="s">
        <v>10</v>
      </c>
      <c r="G7" s="4">
        <v>96600</v>
      </c>
      <c r="H7" s="4">
        <f t="shared" si="1"/>
        <v>6440</v>
      </c>
      <c r="I7" s="4">
        <f t="shared" si="2"/>
        <v>321423.86793838395</v>
      </c>
      <c r="J7" s="4">
        <f t="shared" si="3"/>
        <v>3220</v>
      </c>
      <c r="K7" s="4">
        <f t="shared" si="4"/>
        <v>160711.93396919197</v>
      </c>
      <c r="L7" s="4">
        <f t="shared" si="5"/>
        <v>1932</v>
      </c>
      <c r="M7" s="4">
        <f t="shared" si="6"/>
        <v>96427.16038151519</v>
      </c>
    </row>
    <row r="8" spans="1:13" x14ac:dyDescent="0.35">
      <c r="B8">
        <v>4</v>
      </c>
      <c r="C8">
        <f t="shared" si="0"/>
        <v>1.0163963568148537</v>
      </c>
      <c r="E8">
        <v>1991</v>
      </c>
      <c r="F8" t="s">
        <v>10</v>
      </c>
      <c r="G8" s="4">
        <v>125100</v>
      </c>
      <c r="H8" s="4">
        <f t="shared" si="1"/>
        <v>8340</v>
      </c>
      <c r="I8" s="4">
        <f t="shared" si="2"/>
        <v>439848.35793214454</v>
      </c>
      <c r="J8" s="4">
        <f t="shared" si="3"/>
        <v>4170</v>
      </c>
      <c r="K8" s="4">
        <f t="shared" si="4"/>
        <v>219924.17896607227</v>
      </c>
      <c r="L8" s="4">
        <f t="shared" si="5"/>
        <v>2502</v>
      </c>
      <c r="M8" s="4">
        <f t="shared" si="6"/>
        <v>131954.50737964339</v>
      </c>
    </row>
    <row r="9" spans="1:13" x14ac:dyDescent="0.35">
      <c r="B9">
        <v>5</v>
      </c>
      <c r="C9">
        <f t="shared" si="0"/>
        <v>1.0205372813857667</v>
      </c>
      <c r="E9">
        <v>1992</v>
      </c>
      <c r="F9" t="s">
        <v>10</v>
      </c>
      <c r="G9" s="4">
        <v>129500</v>
      </c>
      <c r="H9" s="4">
        <f t="shared" si="1"/>
        <v>8633.3333333333339</v>
      </c>
      <c r="I9" s="4">
        <f t="shared" si="2"/>
        <v>567794.0285009417</v>
      </c>
      <c r="J9" s="4">
        <f t="shared" si="3"/>
        <v>4316.666666666667</v>
      </c>
      <c r="K9" s="4">
        <f t="shared" si="4"/>
        <v>283897.01425047085</v>
      </c>
      <c r="L9" s="4">
        <f t="shared" si="5"/>
        <v>2590</v>
      </c>
      <c r="M9" s="4">
        <f t="shared" si="6"/>
        <v>170338.20855028255</v>
      </c>
    </row>
    <row r="10" spans="1:13" x14ac:dyDescent="0.35">
      <c r="B10">
        <v>6</v>
      </c>
      <c r="C10">
        <f t="shared" si="0"/>
        <v>1.0246950765959604</v>
      </c>
      <c r="E10">
        <v>1993</v>
      </c>
      <c r="F10" t="s">
        <v>10</v>
      </c>
      <c r="G10" s="4">
        <v>133600</v>
      </c>
      <c r="H10" s="4">
        <f t="shared" si="1"/>
        <v>8906.6666666666661</v>
      </c>
      <c r="I10" s="4">
        <f t="shared" si="2"/>
        <v>705491.48712293536</v>
      </c>
      <c r="J10" s="4">
        <f t="shared" si="3"/>
        <v>4453.333333333333</v>
      </c>
      <c r="K10" s="4">
        <f t="shared" si="4"/>
        <v>352745.74356146768</v>
      </c>
      <c r="L10" s="4">
        <f t="shared" si="5"/>
        <v>2672</v>
      </c>
      <c r="M10" s="4">
        <f t="shared" si="6"/>
        <v>211647.44613688067</v>
      </c>
    </row>
    <row r="11" spans="1:13" x14ac:dyDescent="0.35">
      <c r="B11">
        <v>7</v>
      </c>
      <c r="C11">
        <f t="shared" si="0"/>
        <v>1.0288698111785073</v>
      </c>
      <c r="E11">
        <v>1994</v>
      </c>
      <c r="F11" t="s">
        <v>10</v>
      </c>
      <c r="G11" s="4">
        <v>133600</v>
      </c>
      <c r="H11" s="4">
        <f t="shared" si="1"/>
        <v>8906.6666666666661</v>
      </c>
      <c r="I11" s="4">
        <f t="shared" si="2"/>
        <v>850073.81867602875</v>
      </c>
      <c r="J11" s="4">
        <f t="shared" si="3"/>
        <v>4453.333333333333</v>
      </c>
      <c r="K11" s="4">
        <f t="shared" si="4"/>
        <v>425036.90933801437</v>
      </c>
      <c r="L11" s="4">
        <f t="shared" si="5"/>
        <v>2672</v>
      </c>
      <c r="M11" s="4">
        <f t="shared" si="6"/>
        <v>255022.14560280868</v>
      </c>
    </row>
    <row r="12" spans="1:13" x14ac:dyDescent="0.35">
      <c r="B12">
        <v>8</v>
      </c>
      <c r="C12">
        <f t="shared" si="0"/>
        <v>1.0330615541465076</v>
      </c>
      <c r="E12">
        <v>1995</v>
      </c>
      <c r="F12" t="s">
        <v>10</v>
      </c>
      <c r="G12" s="4">
        <v>133600</v>
      </c>
      <c r="H12" s="4">
        <f t="shared" si="1"/>
        <v>8906.6666666666661</v>
      </c>
      <c r="I12" s="4">
        <f t="shared" si="2"/>
        <v>1001885.2668067768</v>
      </c>
      <c r="J12" s="4">
        <f t="shared" si="3"/>
        <v>4453.333333333333</v>
      </c>
      <c r="K12" s="4">
        <f t="shared" si="4"/>
        <v>500942.63340338838</v>
      </c>
      <c r="L12" s="4">
        <f t="shared" si="5"/>
        <v>2672</v>
      </c>
      <c r="M12" s="4">
        <f t="shared" si="6"/>
        <v>300565.58004203311</v>
      </c>
    </row>
    <row r="13" spans="1:13" x14ac:dyDescent="0.35">
      <c r="B13">
        <v>9</v>
      </c>
      <c r="C13">
        <f t="shared" si="0"/>
        <v>1.0372703747942287</v>
      </c>
      <c r="E13">
        <v>1996</v>
      </c>
      <c r="F13" t="s">
        <v>10</v>
      </c>
      <c r="G13" s="4">
        <v>133600</v>
      </c>
      <c r="H13" s="4">
        <f t="shared" si="1"/>
        <v>8906.6666666666661</v>
      </c>
      <c r="I13" s="4">
        <f t="shared" si="2"/>
        <v>1161287.2873440622</v>
      </c>
      <c r="J13" s="4">
        <f t="shared" si="3"/>
        <v>4453.333333333333</v>
      </c>
      <c r="K13" s="4">
        <f t="shared" si="4"/>
        <v>580643.64367203112</v>
      </c>
      <c r="L13" s="4">
        <f t="shared" si="5"/>
        <v>2672</v>
      </c>
      <c r="M13" s="4">
        <f t="shared" si="6"/>
        <v>348386.18620321876</v>
      </c>
    </row>
    <row r="14" spans="1:13" x14ac:dyDescent="0.35">
      <c r="B14">
        <v>10</v>
      </c>
      <c r="C14">
        <f t="shared" si="0"/>
        <v>1.0414963426982518</v>
      </c>
      <c r="E14">
        <v>1997</v>
      </c>
      <c r="F14" t="s">
        <v>10</v>
      </c>
      <c r="G14" s="4">
        <v>133600</v>
      </c>
      <c r="H14" s="4">
        <f t="shared" si="1"/>
        <v>8906.6666666666661</v>
      </c>
      <c r="I14" s="4">
        <f t="shared" si="2"/>
        <v>1328659.4089082119</v>
      </c>
      <c r="J14" s="4">
        <f t="shared" si="3"/>
        <v>4453.333333333333</v>
      </c>
      <c r="K14" s="4">
        <f t="shared" si="4"/>
        <v>664329.70445410593</v>
      </c>
      <c r="L14" s="4">
        <f t="shared" si="5"/>
        <v>2672</v>
      </c>
      <c r="M14" s="4">
        <f t="shared" si="6"/>
        <v>398597.82267246366</v>
      </c>
    </row>
    <row r="15" spans="1:13" x14ac:dyDescent="0.35">
      <c r="B15">
        <v>11</v>
      </c>
      <c r="C15">
        <f t="shared" si="0"/>
        <v>1.0457395277186214</v>
      </c>
      <c r="E15">
        <v>1998</v>
      </c>
      <c r="F15" t="s">
        <v>10</v>
      </c>
      <c r="G15" s="4">
        <v>136700</v>
      </c>
      <c r="H15" s="4">
        <f t="shared" si="1"/>
        <v>9113.3333333333339</v>
      </c>
      <c r="I15" s="4">
        <f t="shared" si="2"/>
        <v>1506936.4692400191</v>
      </c>
      <c r="J15" s="4">
        <f t="shared" si="3"/>
        <v>4556.666666666667</v>
      </c>
      <c r="K15" s="4">
        <f t="shared" si="4"/>
        <v>753468.23462000955</v>
      </c>
      <c r="L15" s="4">
        <f t="shared" si="5"/>
        <v>2734</v>
      </c>
      <c r="M15" s="4">
        <f t="shared" si="6"/>
        <v>452080.94077200582</v>
      </c>
    </row>
    <row r="16" spans="1:13" x14ac:dyDescent="0.35">
      <c r="A16" t="s">
        <v>14</v>
      </c>
      <c r="C16">
        <f>SUM(C4:C15)</f>
        <v>12.272577529597289</v>
      </c>
      <c r="E16">
        <v>1999</v>
      </c>
      <c r="F16" t="s">
        <v>10</v>
      </c>
      <c r="G16" s="4">
        <v>136700</v>
      </c>
      <c r="H16" s="4">
        <f t="shared" si="1"/>
        <v>9113.3333333333339</v>
      </c>
      <c r="I16" s="4">
        <f t="shared" si="2"/>
        <v>1694127.3825884168</v>
      </c>
      <c r="J16" s="4">
        <f t="shared" si="3"/>
        <v>4556.666666666667</v>
      </c>
      <c r="K16" s="4">
        <f t="shared" si="4"/>
        <v>847063.6912942084</v>
      </c>
      <c r="L16" s="4">
        <f t="shared" si="5"/>
        <v>2734</v>
      </c>
      <c r="M16" s="4">
        <f t="shared" si="6"/>
        <v>508238.2147765251</v>
      </c>
    </row>
    <row r="17" spans="1:13" x14ac:dyDescent="0.35">
      <c r="E17">
        <v>2000</v>
      </c>
      <c r="F17" t="s">
        <v>10</v>
      </c>
      <c r="G17" s="4">
        <v>141300</v>
      </c>
      <c r="H17" s="4">
        <f t="shared" si="1"/>
        <v>9420</v>
      </c>
      <c r="I17" s="4">
        <f t="shared" si="2"/>
        <v>1894441.4320466442</v>
      </c>
      <c r="J17" s="4">
        <f t="shared" si="3"/>
        <v>4710</v>
      </c>
      <c r="K17" s="4">
        <f t="shared" si="4"/>
        <v>947220.71602332208</v>
      </c>
      <c r="L17" s="4">
        <f t="shared" si="5"/>
        <v>2826</v>
      </c>
      <c r="M17" s="4">
        <f t="shared" si="6"/>
        <v>568332.42961399339</v>
      </c>
    </row>
    <row r="18" spans="1:13" x14ac:dyDescent="0.35">
      <c r="A18" t="s">
        <v>17</v>
      </c>
      <c r="B18">
        <v>0.2</v>
      </c>
      <c r="E18">
        <v>2001</v>
      </c>
      <c r="F18" t="s">
        <v>10</v>
      </c>
      <c r="G18" s="4">
        <v>145100</v>
      </c>
      <c r="H18" s="4">
        <f t="shared" si="1"/>
        <v>9673.3333333333339</v>
      </c>
      <c r="I18" s="4">
        <f t="shared" si="2"/>
        <v>2107880.2369519477</v>
      </c>
      <c r="J18" s="4">
        <f t="shared" si="3"/>
        <v>4836.666666666667</v>
      </c>
      <c r="K18" s="4">
        <f t="shared" si="4"/>
        <v>1053940.1184759738</v>
      </c>
      <c r="L18" s="4">
        <f t="shared" si="5"/>
        <v>2902</v>
      </c>
      <c r="M18" s="4">
        <f t="shared" si="6"/>
        <v>632364.07108558447</v>
      </c>
    </row>
    <row r="19" spans="1:13" x14ac:dyDescent="0.35">
      <c r="E19">
        <v>2002</v>
      </c>
      <c r="F19" t="s">
        <v>7</v>
      </c>
      <c r="G19" s="4">
        <v>150000</v>
      </c>
      <c r="H19" s="4">
        <f t="shared" si="1"/>
        <v>10000</v>
      </c>
      <c r="I19" s="4">
        <f t="shared" si="2"/>
        <v>2336000.024095518</v>
      </c>
      <c r="J19" s="4">
        <f t="shared" si="3"/>
        <v>5000</v>
      </c>
      <c r="K19" s="4">
        <f t="shared" si="4"/>
        <v>1168000.012047759</v>
      </c>
      <c r="L19" s="4">
        <f t="shared" si="5"/>
        <v>3000</v>
      </c>
      <c r="M19" s="4">
        <f t="shared" si="6"/>
        <v>700800.00722865562</v>
      </c>
    </row>
    <row r="20" spans="1:13" x14ac:dyDescent="0.35">
      <c r="E20">
        <v>2003</v>
      </c>
      <c r="F20" t="s">
        <v>9</v>
      </c>
      <c r="G20" s="4">
        <v>154700</v>
      </c>
      <c r="H20" s="4">
        <f t="shared" si="1"/>
        <v>10313.333333333334</v>
      </c>
      <c r="I20" s="4">
        <f t="shared" si="2"/>
        <v>2579371.2082222076</v>
      </c>
      <c r="J20" s="4">
        <f t="shared" si="3"/>
        <v>5156.666666666667</v>
      </c>
      <c r="K20" s="4">
        <f t="shared" si="4"/>
        <v>1289685.6041111038</v>
      </c>
      <c r="L20" s="4">
        <f t="shared" si="5"/>
        <v>3094</v>
      </c>
      <c r="M20" s="4">
        <f t="shared" si="6"/>
        <v>773811.36246666242</v>
      </c>
    </row>
    <row r="21" spans="1:13" x14ac:dyDescent="0.35">
      <c r="E21">
        <v>2004</v>
      </c>
      <c r="F21" t="s">
        <v>9</v>
      </c>
      <c r="G21" s="4">
        <v>158100</v>
      </c>
      <c r="H21" s="4">
        <f t="shared" si="1"/>
        <v>10540</v>
      </c>
      <c r="I21" s="4">
        <f t="shared" si="2"/>
        <v>2837692.7357952734</v>
      </c>
      <c r="J21" s="4">
        <f t="shared" si="3"/>
        <v>5270</v>
      </c>
      <c r="K21" s="4">
        <f t="shared" si="4"/>
        <v>1418846.3678976367</v>
      </c>
      <c r="L21" s="4">
        <f t="shared" si="5"/>
        <v>3162</v>
      </c>
      <c r="M21" s="4">
        <f t="shared" si="6"/>
        <v>851307.82073858217</v>
      </c>
    </row>
    <row r="22" spans="1:13" x14ac:dyDescent="0.35">
      <c r="E22">
        <v>2005</v>
      </c>
      <c r="F22" t="s">
        <v>9</v>
      </c>
      <c r="G22" s="4">
        <v>162100</v>
      </c>
      <c r="H22" s="4">
        <f t="shared" si="1"/>
        <v>10806.666666666666</v>
      </c>
      <c r="I22" s="4">
        <f t="shared" si="2"/>
        <v>3112203.0270882188</v>
      </c>
      <c r="J22" s="4">
        <f t="shared" si="3"/>
        <v>5403.333333333333</v>
      </c>
      <c r="K22" s="4">
        <f t="shared" si="4"/>
        <v>1556101.5135441094</v>
      </c>
      <c r="L22" s="4">
        <f t="shared" si="5"/>
        <v>3242</v>
      </c>
      <c r="M22" s="4">
        <f t="shared" si="6"/>
        <v>933660.90812646563</v>
      </c>
    </row>
    <row r="23" spans="1:13" x14ac:dyDescent="0.35">
      <c r="E23">
        <v>2006</v>
      </c>
      <c r="F23" t="s">
        <v>9</v>
      </c>
      <c r="G23" s="4">
        <v>165200</v>
      </c>
      <c r="H23" s="4">
        <f t="shared" si="1"/>
        <v>11013.333333333334</v>
      </c>
      <c r="I23" s="4">
        <f t="shared" si="2"/>
        <v>3402975.1656352617</v>
      </c>
      <c r="J23" s="4">
        <f t="shared" si="3"/>
        <v>5506.666666666667</v>
      </c>
      <c r="K23" s="4">
        <f t="shared" si="4"/>
        <v>1701487.5828176308</v>
      </c>
      <c r="L23" s="4">
        <f t="shared" si="5"/>
        <v>3304</v>
      </c>
      <c r="M23" s="4">
        <f t="shared" si="6"/>
        <v>1020892.5496905784</v>
      </c>
    </row>
    <row r="24" spans="1:13" x14ac:dyDescent="0.35">
      <c r="E24">
        <v>2007</v>
      </c>
      <c r="F24" t="s">
        <v>8</v>
      </c>
      <c r="G24" s="4">
        <v>165200</v>
      </c>
      <c r="H24" s="4">
        <f t="shared" si="1"/>
        <v>11013.333333333334</v>
      </c>
      <c r="I24" s="4">
        <f t="shared" si="2"/>
        <v>3708285.9111096566</v>
      </c>
      <c r="J24" s="4">
        <f t="shared" si="3"/>
        <v>5506.666666666667</v>
      </c>
      <c r="K24" s="4">
        <f t="shared" si="4"/>
        <v>1854142.9555548283</v>
      </c>
      <c r="L24" s="4">
        <f t="shared" si="5"/>
        <v>3304</v>
      </c>
      <c r="M24" s="4">
        <f t="shared" si="6"/>
        <v>1112485.7733328969</v>
      </c>
    </row>
    <row r="25" spans="1:13" x14ac:dyDescent="0.35">
      <c r="E25">
        <v>2008</v>
      </c>
      <c r="F25" t="s">
        <v>8</v>
      </c>
      <c r="G25" s="4">
        <v>169300</v>
      </c>
      <c r="H25" s="4">
        <f t="shared" si="1"/>
        <v>11286.666666666666</v>
      </c>
      <c r="I25" s="4">
        <f t="shared" si="2"/>
        <v>4032216.6983825276</v>
      </c>
      <c r="J25" s="4">
        <f t="shared" si="3"/>
        <v>5643.333333333333</v>
      </c>
      <c r="K25" s="4">
        <f t="shared" si="4"/>
        <v>2016108.3491912638</v>
      </c>
      <c r="L25" s="4">
        <f t="shared" si="5"/>
        <v>3386</v>
      </c>
      <c r="M25" s="4">
        <f t="shared" si="6"/>
        <v>1209665.0095147581</v>
      </c>
    </row>
    <row r="26" spans="1:13" x14ac:dyDescent="0.35">
      <c r="E26">
        <v>2009</v>
      </c>
      <c r="F26" t="s">
        <v>8</v>
      </c>
      <c r="G26" s="4">
        <v>223500</v>
      </c>
      <c r="H26" s="4">
        <f t="shared" si="1"/>
        <v>14900</v>
      </c>
      <c r="I26" s="4">
        <f t="shared" si="2"/>
        <v>4416688.9384926539</v>
      </c>
      <c r="J26" s="4">
        <f t="shared" si="3"/>
        <v>7450</v>
      </c>
      <c r="K26" s="4">
        <f t="shared" si="4"/>
        <v>2208344.4692463269</v>
      </c>
      <c r="L26" s="4">
        <f t="shared" si="5"/>
        <v>4470</v>
      </c>
      <c r="M26" s="4">
        <f t="shared" si="6"/>
        <v>1325006.6815477959</v>
      </c>
    </row>
    <row r="27" spans="1:13" x14ac:dyDescent="0.35">
      <c r="E27">
        <v>2010</v>
      </c>
      <c r="F27" t="s">
        <v>8</v>
      </c>
      <c r="G27" s="4">
        <v>223500</v>
      </c>
      <c r="H27" s="4">
        <f t="shared" si="1"/>
        <v>14900</v>
      </c>
      <c r="I27" s="4">
        <f t="shared" si="2"/>
        <v>4820384.7906082869</v>
      </c>
      <c r="J27" s="4">
        <f t="shared" si="3"/>
        <v>7450</v>
      </c>
      <c r="K27" s="4">
        <f t="shared" si="4"/>
        <v>2410192.3953041434</v>
      </c>
      <c r="L27" s="4">
        <f t="shared" si="5"/>
        <v>4470</v>
      </c>
      <c r="M27" s="4">
        <f t="shared" si="6"/>
        <v>1446115.4371824856</v>
      </c>
    </row>
    <row r="28" spans="1:13" x14ac:dyDescent="0.35">
      <c r="E28">
        <v>2011</v>
      </c>
      <c r="F28" t="s">
        <v>9</v>
      </c>
      <c r="G28" s="4">
        <v>193400</v>
      </c>
      <c r="H28" s="4">
        <f t="shared" si="1"/>
        <v>12893.333333333334</v>
      </c>
      <c r="I28" s="4">
        <f t="shared" si="2"/>
        <v>5219638.4630869757</v>
      </c>
      <c r="J28" s="4">
        <f t="shared" si="3"/>
        <v>6446.666666666667</v>
      </c>
      <c r="K28" s="4">
        <f t="shared" si="4"/>
        <v>2609819.2315434879</v>
      </c>
      <c r="L28" s="4">
        <f t="shared" si="5"/>
        <v>3868</v>
      </c>
      <c r="M28" s="4">
        <f t="shared" si="6"/>
        <v>1565891.5389260922</v>
      </c>
    </row>
    <row r="29" spans="1:13" x14ac:dyDescent="0.35">
      <c r="E29">
        <v>2012</v>
      </c>
      <c r="F29" t="s">
        <v>9</v>
      </c>
      <c r="G29" s="4">
        <v>193400</v>
      </c>
      <c r="H29" s="4">
        <f t="shared" si="1"/>
        <v>12893.333333333334</v>
      </c>
      <c r="I29" s="4">
        <f t="shared" si="2"/>
        <v>5638854.8191895997</v>
      </c>
      <c r="J29" s="4">
        <f t="shared" si="3"/>
        <v>6446.666666666667</v>
      </c>
      <c r="K29" s="4">
        <f t="shared" si="4"/>
        <v>2819427.4095947999</v>
      </c>
      <c r="L29" s="4">
        <f t="shared" si="5"/>
        <v>3868</v>
      </c>
      <c r="M29" s="4">
        <f t="shared" si="6"/>
        <v>1691656.4457568792</v>
      </c>
    </row>
    <row r="30" spans="1:13" x14ac:dyDescent="0.35">
      <c r="E30">
        <v>2013</v>
      </c>
      <c r="F30" t="s">
        <v>9</v>
      </c>
      <c r="G30" s="4">
        <v>193400</v>
      </c>
      <c r="H30" s="4">
        <f t="shared" si="1"/>
        <v>12893.333333333334</v>
      </c>
      <c r="I30" s="4">
        <f t="shared" si="2"/>
        <v>6079031.9930973547</v>
      </c>
      <c r="J30" s="4">
        <f t="shared" si="3"/>
        <v>6446.666666666667</v>
      </c>
      <c r="K30" s="4">
        <f t="shared" si="4"/>
        <v>3039515.9965486773</v>
      </c>
      <c r="L30" s="4">
        <f t="shared" si="5"/>
        <v>3868</v>
      </c>
      <c r="M30" s="4">
        <f t="shared" si="6"/>
        <v>1823709.5979292055</v>
      </c>
    </row>
    <row r="31" spans="1:13" x14ac:dyDescent="0.35">
      <c r="E31">
        <v>2014</v>
      </c>
      <c r="F31" t="s">
        <v>9</v>
      </c>
      <c r="G31" s="4">
        <v>193400</v>
      </c>
      <c r="H31" s="4">
        <f t="shared" si="1"/>
        <v>12893.333333333334</v>
      </c>
      <c r="I31" s="4">
        <f t="shared" si="2"/>
        <v>6541218.0257004974</v>
      </c>
      <c r="J31" s="4">
        <f t="shared" si="3"/>
        <v>6446.666666666667</v>
      </c>
      <c r="K31" s="4">
        <f t="shared" si="4"/>
        <v>3270609.0128502487</v>
      </c>
      <c r="L31" s="4">
        <f t="shared" si="5"/>
        <v>3868</v>
      </c>
      <c r="M31" s="4">
        <f t="shared" si="6"/>
        <v>1962365.4077101483</v>
      </c>
    </row>
    <row r="32" spans="1:13" x14ac:dyDescent="0.35">
      <c r="E32">
        <v>2015</v>
      </c>
      <c r="F32" t="s">
        <v>9</v>
      </c>
      <c r="G32" s="4">
        <v>193400</v>
      </c>
      <c r="H32" s="4">
        <f t="shared" si="1"/>
        <v>12893.333333333334</v>
      </c>
      <c r="I32" s="4">
        <f t="shared" si="2"/>
        <v>7026513.3599337973</v>
      </c>
      <c r="J32" s="4">
        <f t="shared" si="3"/>
        <v>6446.666666666667</v>
      </c>
      <c r="K32" s="4">
        <f t="shared" si="4"/>
        <v>3513256.6799668986</v>
      </c>
      <c r="L32" s="4">
        <f t="shared" si="5"/>
        <v>3868</v>
      </c>
      <c r="M32" s="4">
        <f t="shared" si="6"/>
        <v>2107954.0079801381</v>
      </c>
    </row>
    <row r="33" spans="5:13" x14ac:dyDescent="0.35">
      <c r="E33">
        <v>2016</v>
      </c>
      <c r="F33" t="s">
        <v>9</v>
      </c>
      <c r="G33" s="4">
        <v>193400</v>
      </c>
      <c r="H33" s="4">
        <f t="shared" si="1"/>
        <v>12893.333333333334</v>
      </c>
      <c r="I33" s="4">
        <f t="shared" si="2"/>
        <v>7536073.4608787624</v>
      </c>
      <c r="J33" s="4">
        <f t="shared" si="3"/>
        <v>6446.666666666667</v>
      </c>
      <c r="K33" s="4">
        <f t="shared" si="4"/>
        <v>3768036.7304393812</v>
      </c>
      <c r="L33" s="4">
        <f t="shared" si="5"/>
        <v>3868</v>
      </c>
      <c r="M33" s="4">
        <f t="shared" si="6"/>
        <v>2260822.0382636273</v>
      </c>
    </row>
    <row r="34" spans="5:13" x14ac:dyDescent="0.35">
      <c r="E34">
        <v>2017</v>
      </c>
      <c r="F34" t="s">
        <v>9</v>
      </c>
      <c r="G34" s="4">
        <v>193400</v>
      </c>
      <c r="H34" s="4">
        <f t="shared" si="1"/>
        <v>12893.333333333334</v>
      </c>
      <c r="I34" s="4">
        <f t="shared" si="2"/>
        <v>8071111.5668709753</v>
      </c>
      <c r="J34" s="4">
        <f t="shared" si="3"/>
        <v>6446.666666666667</v>
      </c>
      <c r="K34" s="4">
        <f t="shared" si="4"/>
        <v>4035555.7834354877</v>
      </c>
      <c r="L34" s="4">
        <f t="shared" si="5"/>
        <v>3868</v>
      </c>
      <c r="M34" s="4">
        <f t="shared" si="6"/>
        <v>2421333.470061291</v>
      </c>
    </row>
    <row r="35" spans="5:13" x14ac:dyDescent="0.35">
      <c r="J35" s="4"/>
      <c r="K35" s="4"/>
      <c r="L35" s="4"/>
      <c r="M35" s="4"/>
    </row>
    <row r="49" spans="13:14" x14ac:dyDescent="0.35">
      <c r="M49">
        <f>100000/12*C16</f>
        <v>102271.47941331075</v>
      </c>
      <c r="N49">
        <f>M49/100000</f>
        <v>1.0227147941331074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Sharp</dc:creator>
  <cp:lastModifiedBy>Evil Doctor Zed</cp:lastModifiedBy>
  <dcterms:created xsi:type="dcterms:W3CDTF">2017-11-15T05:34:42Z</dcterms:created>
  <dcterms:modified xsi:type="dcterms:W3CDTF">2017-11-20T05:29:32Z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a744a7ca-50a2-4d1e-8cb1-5084ade95ffa</vt:lpwstr>
  </property>
</Properties>
</file>